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8800" windowHeight="12330"/>
  </bookViews>
  <sheets>
    <sheet name="2023" sheetId="1" r:id="rId1"/>
  </sheets>
  <definedNames>
    <definedName name="_xlnm.Print_Area" localSheetId="0">'2023'!$A$1:$N$38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J29" i="1"/>
  <c r="I29" i="1"/>
  <c r="H29" i="1"/>
  <c r="L29" i="1" l="1"/>
  <c r="L33" i="1" l="1"/>
  <c r="M29" i="1"/>
  <c r="F33" i="1"/>
  <c r="G29" i="1" l="1"/>
  <c r="F29" i="1"/>
</calcChain>
</file>

<file path=xl/sharedStrings.xml><?xml version="1.0" encoding="utf-8"?>
<sst xmlns="http://schemas.openxmlformats.org/spreadsheetml/2006/main" count="135" uniqueCount="60">
  <si>
    <t>Наименование образовательной организации</t>
  </si>
  <si>
    <t>ОГАПОУ "УАвиаК-МЦК"</t>
  </si>
  <si>
    <t xml:space="preserve">Код и наименование специальностей </t>
  </si>
  <si>
    <t>База обучения</t>
  </si>
  <si>
    <t>СПЕЦИАЛЬНОСТИ</t>
  </si>
  <si>
    <t>ПРОФЕССИИ</t>
  </si>
  <si>
    <t>11 кл</t>
  </si>
  <si>
    <t>9 кл.</t>
  </si>
  <si>
    <t>11 кл.</t>
  </si>
  <si>
    <r>
      <t>23.02.05</t>
    </r>
    <r>
      <rPr>
        <sz val="11"/>
        <color rgb="FF000000"/>
        <rFont val="Times"/>
        <family val="1"/>
      </rPr>
      <t xml:space="preserve"> Эксплуатация транспортного электрооборудования и автоматики (по видам транспорта, за исключением водного)</t>
    </r>
  </si>
  <si>
    <r>
      <t xml:space="preserve">23.02.07 </t>
    </r>
    <r>
      <rPr>
        <sz val="11"/>
        <color rgb="FF000000"/>
        <rFont val="Times"/>
        <family val="1"/>
      </rPr>
      <t>Техническое обслуживание и ремонт двигателей, систем и агрегатов автомобилей</t>
    </r>
  </si>
  <si>
    <r>
      <t xml:space="preserve">25.02.06 </t>
    </r>
    <r>
      <rPr>
        <sz val="11"/>
        <color rgb="FF000000"/>
        <rFont val="Times"/>
        <family val="1"/>
      </rPr>
      <t>Производство и обслуживание авиационной техники</t>
    </r>
  </si>
  <si>
    <r>
      <t xml:space="preserve">25.02.08 </t>
    </r>
    <r>
      <rPr>
        <sz val="11"/>
        <color rgb="FF000000"/>
        <rFont val="Times"/>
        <family val="1"/>
      </rPr>
      <t>Эксплуатация беспилотных авиационных систем</t>
    </r>
  </si>
  <si>
    <r>
      <t xml:space="preserve">35.02.16 </t>
    </r>
    <r>
      <rPr>
        <sz val="11"/>
        <color rgb="FF000000"/>
        <rFont val="Times"/>
        <family val="1"/>
      </rPr>
      <t>Эксплуатация и ремонт сельскохозяйственной техники и оборудования</t>
    </r>
  </si>
  <si>
    <r>
      <t xml:space="preserve">38.02.01 </t>
    </r>
    <r>
      <rPr>
        <sz val="11"/>
        <color rgb="FF000000"/>
        <rFont val="Times"/>
        <family val="1"/>
      </rPr>
      <t>Экономика и бухгалтерский учёт (</t>
    </r>
    <r>
      <rPr>
        <i/>
        <sz val="11"/>
        <color rgb="FF000000"/>
        <rFont val="Times"/>
        <family val="1"/>
      </rPr>
      <t>по отраслям</t>
    </r>
    <r>
      <rPr>
        <sz val="11"/>
        <color rgb="FF000000"/>
        <rFont val="Times"/>
        <family val="1"/>
      </rPr>
      <t>)</t>
    </r>
  </si>
  <si>
    <r>
      <t xml:space="preserve">38.02.03 </t>
    </r>
    <r>
      <rPr>
        <sz val="11"/>
        <color rgb="FF000000"/>
        <rFont val="Times"/>
        <family val="1"/>
      </rPr>
      <t>Операционная деятельность в логистике</t>
    </r>
  </si>
  <si>
    <r>
      <t xml:space="preserve">40.02.01 </t>
    </r>
    <r>
      <rPr>
        <sz val="11"/>
        <color rgb="FF000000"/>
        <rFont val="Times"/>
        <family val="1"/>
      </rPr>
      <t>Право и организация социального обеспечения</t>
    </r>
  </si>
  <si>
    <r>
      <t xml:space="preserve">23.01.17 </t>
    </r>
    <r>
      <rPr>
        <sz val="11"/>
        <color rgb="FF000000"/>
        <rFont val="Times"/>
        <family val="1"/>
      </rPr>
      <t>Мастер по ремонту и обслуживанию автомобилей</t>
    </r>
  </si>
  <si>
    <r>
      <t xml:space="preserve">43.01.09 </t>
    </r>
    <r>
      <rPr>
        <sz val="11"/>
        <color rgb="FF000000"/>
        <rFont val="Times"/>
        <family val="1"/>
      </rPr>
      <t>Повар, кондитер</t>
    </r>
  </si>
  <si>
    <t>Бюджет</t>
  </si>
  <si>
    <t>-----</t>
  </si>
  <si>
    <t>Внебюджет</t>
  </si>
  <si>
    <t>Всего</t>
  </si>
  <si>
    <t>Указали эту специальность приоритетной</t>
  </si>
  <si>
    <t>Предоставили оригинал</t>
  </si>
  <si>
    <t>Количество поданных заявлений</t>
  </si>
  <si>
    <t>ОЧНОЕ ОТДЕЛЕНИЕ</t>
  </si>
  <si>
    <t>ЗАОЧНОЕ ОТДЕЛЕНИЕ</t>
  </si>
  <si>
    <t>ВСЕГО по заочному отделению</t>
  </si>
  <si>
    <t>ВСЕГО по очному отделению</t>
  </si>
  <si>
    <t>Кол-во мест по приказам КЦП, плану приёма</t>
  </si>
  <si>
    <t>№ п/п</t>
  </si>
  <si>
    <t>* проходной балл будет отображаться после того как      к-во поданных заявлений, с предоставлением оригинала аттестата, будет больше чем к-во мест предусмотренных по каждой спец/проф</t>
  </si>
  <si>
    <r>
      <t xml:space="preserve">25.02.03 </t>
    </r>
    <r>
      <rPr>
        <sz val="11"/>
        <color rgb="FF000000"/>
        <rFont val="Times"/>
        <family val="1"/>
      </rPr>
      <t>Техническая эксплуатация электрифицированных и пилотажно -  навигационных комплексов</t>
    </r>
  </si>
  <si>
    <r>
      <t>25.02.06</t>
    </r>
    <r>
      <rPr>
        <sz val="11"/>
        <color rgb="FF000000"/>
        <rFont val="Times"/>
        <family val="1"/>
      </rPr>
      <t xml:space="preserve"> Производство и обслуживание авиационной техники</t>
    </r>
  </si>
  <si>
    <r>
      <t xml:space="preserve">15.01.05 </t>
    </r>
    <r>
      <rPr>
        <sz val="11"/>
        <color rgb="FF000000"/>
        <rFont val="Times"/>
        <family val="1"/>
      </rPr>
      <t>Сварщик (ручной и частично механизированной сварки (наплавки))</t>
    </r>
  </si>
  <si>
    <r>
      <t>15.01.32</t>
    </r>
    <r>
      <rPr>
        <sz val="11"/>
        <color rgb="FF000000"/>
        <rFont val="Times"/>
        <family val="1"/>
      </rPr>
      <t xml:space="preserve"> Оператор станков с программным управлением</t>
    </r>
  </si>
  <si>
    <r>
      <t xml:space="preserve">15.01.35  </t>
    </r>
    <r>
      <rPr>
        <sz val="11"/>
        <color rgb="FF000000"/>
        <rFont val="Times"/>
        <family val="1"/>
      </rPr>
      <t>Мастер слесарных работ</t>
    </r>
  </si>
  <si>
    <r>
      <t>24.01.01</t>
    </r>
    <r>
      <rPr>
        <sz val="11"/>
        <color rgb="FF000000"/>
        <rFont val="Times"/>
        <family val="1"/>
      </rPr>
      <t xml:space="preserve"> Слесарь-сборщик авиационной техники</t>
    </r>
  </si>
  <si>
    <r>
      <rPr>
        <b/>
        <sz val="11"/>
        <color theme="1"/>
        <rFont val="Times"/>
        <family val="1"/>
      </rPr>
      <t>15.02.16</t>
    </r>
    <r>
      <rPr>
        <sz val="11"/>
        <color theme="1"/>
        <rFont val="Times"/>
        <family val="1"/>
      </rPr>
      <t xml:space="preserve"> Технология машиностроения</t>
    </r>
  </si>
  <si>
    <t>Согласны на платное, если не проходят на бюджет</t>
  </si>
  <si>
    <t>все места только платные</t>
  </si>
  <si>
    <t>В ходе приемной кампании в мониторинге отображаются данные ПРИМЕРНОГО проходного балла по каждой специальности/профессии среди предоставивших в приемную комиссию ОГАПОУ “УАвиаК-МЦК” оригинал документа об образовании. Данная информация ознакомительная.</t>
  </si>
  <si>
    <t xml:space="preserve">Итоги приемной кампании 2023 года будут подведены по завершении
приема документов (15.08.2023г.-очная, 15.09.2023г.- заочная)
и опубликованы:
очное отделение - 17 августа 2023 года
заочное отделение – 17 сентября 2023 года
</t>
  </si>
  <si>
    <t>япроф.ру</t>
  </si>
  <si>
    <t>Предоставили копию</t>
  </si>
  <si>
    <t>ОБЩЕЖИТИЕ</t>
  </si>
  <si>
    <t>Предусмотрено мест для поступивших на 1 курс в 2023/2024уч.г.</t>
  </si>
  <si>
    <t xml:space="preserve">Количество поданных заявление на заселение в общежитие среди абитуриентов 2023г </t>
  </si>
  <si>
    <r>
      <t xml:space="preserve">15.02.16 </t>
    </r>
    <r>
      <rPr>
        <sz val="11"/>
        <color rgb="FF000000"/>
        <rFont val="Times"/>
        <family val="1"/>
      </rPr>
      <t>Технология машиностроения</t>
    </r>
    <r>
      <rPr>
        <b/>
        <sz val="11"/>
        <color rgb="FF000000"/>
        <rFont val="Times"/>
        <family val="1"/>
      </rPr>
      <t xml:space="preserve">                                      </t>
    </r>
  </si>
  <si>
    <r>
      <t>09.02.07</t>
    </r>
    <r>
      <rPr>
        <sz val="11"/>
        <color theme="1"/>
        <rFont val="Times"/>
        <family val="1"/>
      </rPr>
      <t xml:space="preserve"> Информационные системы и программирование, </t>
    </r>
    <r>
      <rPr>
        <i/>
        <sz val="11"/>
        <color theme="1"/>
        <rFont val="Times"/>
        <family val="1"/>
      </rPr>
      <t>квалификация Программист</t>
    </r>
  </si>
  <si>
    <r>
      <t>09.02.07</t>
    </r>
    <r>
      <rPr>
        <sz val="11"/>
        <color rgb="FF000000"/>
        <rFont val="Times"/>
        <family val="1"/>
      </rPr>
      <t xml:space="preserve"> Информационные системы и программирование, </t>
    </r>
    <r>
      <rPr>
        <i/>
        <sz val="11"/>
        <color rgb="FF000000"/>
        <rFont val="Times"/>
        <family val="1"/>
      </rPr>
      <t>квалификация Разработчик веб и мультимедийных приложений</t>
    </r>
  </si>
  <si>
    <r>
      <t>09.02.07</t>
    </r>
    <r>
      <rPr>
        <sz val="11"/>
        <color rgb="FF000000"/>
        <rFont val="Times"/>
        <family val="1"/>
      </rPr>
      <t xml:space="preserve"> Информационные системы и программирование, </t>
    </r>
    <r>
      <rPr>
        <i/>
        <sz val="11"/>
        <color rgb="FF000000"/>
        <rFont val="Times"/>
        <family val="1"/>
      </rPr>
      <t>квалификация Разработчик веб и мультимедийных приложений (</t>
    </r>
    <r>
      <rPr>
        <b/>
        <i/>
        <sz val="11"/>
        <color rgb="FF000000"/>
        <rFont val="Times"/>
        <charset val="204"/>
      </rPr>
      <t>для лиц с особыми образовательными потребностями)</t>
    </r>
  </si>
  <si>
    <t>30мест</t>
  </si>
  <si>
    <t>Итоги приема</t>
  </si>
  <si>
    <t>Проходной балл</t>
  </si>
  <si>
    <t>4.474</t>
  </si>
  <si>
    <t>4.059</t>
  </si>
  <si>
    <t>5 вакантных мест</t>
  </si>
  <si>
    <t>1 вакантное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</si>
</sst>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i/>
      <sz val="11"/>
      <color theme="1"/>
      <name val="Times"/>
      <family val="1"/>
    </font>
    <font>
      <b/>
      <sz val="11"/>
      <color rgb="FF000000"/>
      <name val="Times"/>
      <family val="1"/>
    </font>
    <font>
      <sz val="11"/>
      <color rgb="FF000000"/>
      <name val="Times"/>
      <family val="1"/>
    </font>
    <font>
      <i/>
      <sz val="11"/>
      <color rgb="FF000000"/>
      <name val="Times"/>
      <family val="1"/>
    </font>
    <font>
      <b/>
      <sz val="11"/>
      <color theme="1"/>
      <name val="Times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"/>
      <charset val="204"/>
    </font>
    <font>
      <b/>
      <i/>
      <sz val="11"/>
      <color rgb="FF000000"/>
      <name val="Times"/>
      <charset val="204"/>
    </font>
    <font>
      <b/>
      <sz val="12"/>
      <color rgb="FF000000"/>
      <name val="Times"/>
      <family val="1"/>
    </font>
    <font>
      <b/>
      <sz val="12"/>
      <color theme="1"/>
      <name val="Times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"/>
      <family val="1"/>
    </font>
    <font>
      <sz val="14"/>
      <color rgb="FF1A1A1A"/>
      <name val="Times New Roman"/>
      <family val="1"/>
      <charset val="204"/>
    </font>
    <font>
      <b/>
      <i/>
      <sz val="16"/>
      <color theme="9" tint="-0.499984740745262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quotePrefix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6" borderId="11" xfId="0" quotePrefix="1" applyFont="1" applyFill="1" applyBorder="1" applyAlignment="1">
      <alignment horizontal="center" vertical="center"/>
    </xf>
    <xf numFmtId="0" fontId="1" fillId="6" borderId="8" xfId="0" quotePrefix="1" applyFont="1" applyFill="1" applyBorder="1" applyAlignment="1">
      <alignment horizontal="center" vertical="center"/>
    </xf>
    <xf numFmtId="0" fontId="1" fillId="0" borderId="8" xfId="0" quotePrefix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quotePrefix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quotePrefix="1" applyFont="1" applyFill="1" applyBorder="1" applyAlignment="1">
      <alignment horizontal="center" vertical="center"/>
    </xf>
    <xf numFmtId="0" fontId="1" fillId="2" borderId="20" xfId="0" quotePrefix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6" borderId="15" xfId="0" quotePrefix="1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/>
    </xf>
    <xf numFmtId="0" fontId="12" fillId="3" borderId="3" xfId="0" quotePrefix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8" xfId="0" applyBorder="1"/>
    <xf numFmtId="0" fontId="0" fillId="0" borderId="33" xfId="0" applyBorder="1"/>
    <xf numFmtId="0" fontId="0" fillId="0" borderId="6" xfId="0" applyBorder="1"/>
    <xf numFmtId="0" fontId="0" fillId="0" borderId="4" xfId="0" applyBorder="1"/>
    <xf numFmtId="2" fontId="12" fillId="3" borderId="3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2" borderId="18" xfId="0" quotePrefix="1" applyNumberFormat="1" applyFont="1" applyFill="1" applyBorder="1" applyAlignment="1">
      <alignment horizontal="center" vertical="center"/>
    </xf>
    <xf numFmtId="164" fontId="1" fillId="2" borderId="19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quotePrefix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6" borderId="38" xfId="0" quotePrefix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0" borderId="5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223760</xdr:colOff>
      <xdr:row>14</xdr:row>
      <xdr:rowOff>424846</xdr:rowOff>
    </xdr:from>
    <xdr:to>
      <xdr:col>18</xdr:col>
      <xdr:colOff>142119</xdr:colOff>
      <xdr:row>25</xdr:row>
      <xdr:rowOff>76098</xdr:rowOff>
    </xdr:to>
    <xdr:pic>
      <xdr:nvPicPr>
        <xdr:cNvPr id="8" name="Рисунок 7" descr="q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97427" y="6425596"/>
          <a:ext cx="2373692" cy="3545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122464</xdr:colOff>
      <xdr:row>15</xdr:row>
      <xdr:rowOff>27214</xdr:rowOff>
    </xdr:from>
    <xdr:to>
      <xdr:col>22</xdr:col>
      <xdr:colOff>3584</xdr:colOff>
      <xdr:row>21</xdr:row>
      <xdr:rowOff>149680</xdr:rowOff>
    </xdr:to>
    <xdr:pic>
      <xdr:nvPicPr>
        <xdr:cNvPr id="9" name="Рисунок 8" descr="photo_5325817206216443277_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9857" y="6109607"/>
          <a:ext cx="2330406" cy="2177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54429</xdr:colOff>
      <xdr:row>6</xdr:row>
      <xdr:rowOff>27214</xdr:rowOff>
    </xdr:from>
    <xdr:to>
      <xdr:col>3</xdr:col>
      <xdr:colOff>23813</xdr:colOff>
      <xdr:row>7</xdr:row>
      <xdr:rowOff>2117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2016B59-2A05-45DA-A80A-C26298388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108" y="2054678"/>
          <a:ext cx="459241" cy="353786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7</xdr:row>
      <xdr:rowOff>13607</xdr:rowOff>
    </xdr:from>
    <xdr:to>
      <xdr:col>3</xdr:col>
      <xdr:colOff>37420</xdr:colOff>
      <xdr:row>7</xdr:row>
      <xdr:rowOff>357868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55E4984-8BBC-473C-9A87-307F1FB4D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15" y="2435678"/>
          <a:ext cx="459241" cy="353786"/>
        </a:xfrm>
        <a:prstGeom prst="rect">
          <a:avLst/>
        </a:prstGeom>
      </xdr:spPr>
    </xdr:pic>
    <xdr:clientData/>
  </xdr:twoCellAnchor>
  <xdr:twoCellAnchor editAs="oneCell">
    <xdr:from>
      <xdr:col>2</xdr:col>
      <xdr:colOff>27215</xdr:colOff>
      <xdr:row>10</xdr:row>
      <xdr:rowOff>54428</xdr:rowOff>
    </xdr:from>
    <xdr:to>
      <xdr:col>3</xdr:col>
      <xdr:colOff>14262</xdr:colOff>
      <xdr:row>10</xdr:row>
      <xdr:rowOff>421821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D0446C30-BFBF-46AB-A052-B49F71845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94" y="4218214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27215</xdr:colOff>
      <xdr:row>15</xdr:row>
      <xdr:rowOff>13608</xdr:rowOff>
    </xdr:from>
    <xdr:to>
      <xdr:col>3</xdr:col>
      <xdr:colOff>14262</xdr:colOff>
      <xdr:row>16</xdr:row>
      <xdr:rowOff>21169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6E2EF51-66AF-4192-90F6-52B206F80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894" y="6490608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476904</xdr:colOff>
      <xdr:row>17</xdr:row>
      <xdr:rowOff>367393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D89CF8C-0BAD-480B-B6E2-F0E51D80A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7239000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</xdr:colOff>
      <xdr:row>14</xdr:row>
      <xdr:rowOff>81643</xdr:rowOff>
    </xdr:from>
    <xdr:to>
      <xdr:col>3</xdr:col>
      <xdr:colOff>654</xdr:colOff>
      <xdr:row>14</xdr:row>
      <xdr:rowOff>449036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481B8F3-A445-4350-BDD2-F625B48F0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6" y="5987143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476904</xdr:colOff>
      <xdr:row>22</xdr:row>
      <xdr:rowOff>367393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F88D0BD2-567F-40A4-9C06-D1E65B4AD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8803821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476904</xdr:colOff>
      <xdr:row>24</xdr:row>
      <xdr:rowOff>27216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ECD1D670-D88A-404B-BEF9-DA2BAF213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9212036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476904</xdr:colOff>
      <xdr:row>25</xdr:row>
      <xdr:rowOff>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32311916-4B48-4135-9FD0-9533F7B84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9552214"/>
          <a:ext cx="476904" cy="367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476904</xdr:colOff>
      <xdr:row>27</xdr:row>
      <xdr:rowOff>13607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6CBF7AA0-9C7B-4DD6-AFE7-7D180553F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10314214"/>
          <a:ext cx="476904" cy="367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topLeftCell="A4" zoomScale="90" zoomScaleNormal="90" workbookViewId="0">
      <selection activeCell="N38" sqref="A1:N38"/>
    </sheetView>
  </sheetViews>
  <sheetFormatPr defaultRowHeight="15" x14ac:dyDescent="0.25"/>
  <cols>
    <col min="1" max="1" width="17.7109375" customWidth="1"/>
    <col min="2" max="3" width="7.42578125" customWidth="1"/>
    <col min="4" max="4" width="54.5703125" customWidth="1"/>
    <col min="5" max="5" width="7.140625" customWidth="1"/>
    <col min="6" max="6" width="11.5703125" customWidth="1"/>
    <col min="7" max="7" width="11.7109375" customWidth="1"/>
    <col min="9" max="9" width="14.42578125" customWidth="1"/>
    <col min="10" max="10" width="15.7109375" customWidth="1"/>
    <col min="11" max="11" width="17.28515625" customWidth="1"/>
    <col min="12" max="12" width="10" customWidth="1"/>
    <col min="13" max="13" width="11.42578125" customWidth="1"/>
  </cols>
  <sheetData>
    <row r="1" spans="1:23" ht="15.75" customHeight="1" x14ac:dyDescent="0.25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3" ht="42.75" customHeight="1" x14ac:dyDescent="0.25">
      <c r="A2" s="77" t="s">
        <v>0</v>
      </c>
      <c r="B2" s="76" t="s">
        <v>31</v>
      </c>
      <c r="C2" s="48"/>
      <c r="D2" s="77" t="s">
        <v>2</v>
      </c>
      <c r="E2" s="77" t="s">
        <v>3</v>
      </c>
      <c r="F2" s="77" t="s">
        <v>30</v>
      </c>
      <c r="G2" s="77"/>
      <c r="H2" s="93" t="s">
        <v>25</v>
      </c>
      <c r="I2" s="94"/>
      <c r="J2" s="94"/>
      <c r="K2" s="95"/>
      <c r="L2" s="77" t="s">
        <v>55</v>
      </c>
      <c r="M2" s="77"/>
      <c r="O2" s="97" t="s">
        <v>32</v>
      </c>
      <c r="P2" s="97"/>
      <c r="Q2" s="97"/>
      <c r="R2" s="97"/>
      <c r="S2" s="97"/>
      <c r="T2" s="97"/>
      <c r="U2" s="97"/>
      <c r="V2" s="46"/>
    </row>
    <row r="3" spans="1:23" ht="24.75" customHeight="1" x14ac:dyDescent="0.25">
      <c r="A3" s="88"/>
      <c r="B3" s="76"/>
      <c r="C3" s="48"/>
      <c r="D3" s="88"/>
      <c r="E3" s="88"/>
      <c r="F3" s="72" t="s">
        <v>19</v>
      </c>
      <c r="G3" s="72" t="s">
        <v>21</v>
      </c>
      <c r="H3" s="72" t="s">
        <v>22</v>
      </c>
      <c r="I3" s="73" t="s">
        <v>23</v>
      </c>
      <c r="J3" s="74"/>
      <c r="K3" s="96" t="s">
        <v>40</v>
      </c>
      <c r="L3" s="72" t="s">
        <v>19</v>
      </c>
      <c r="M3" s="72" t="s">
        <v>21</v>
      </c>
      <c r="O3" s="97"/>
      <c r="P3" s="97"/>
      <c r="Q3" s="97"/>
      <c r="R3" s="97"/>
      <c r="S3" s="97"/>
      <c r="T3" s="97"/>
      <c r="U3" s="97"/>
      <c r="V3" s="46"/>
    </row>
    <row r="4" spans="1:23" ht="30" customHeight="1" x14ac:dyDescent="0.25">
      <c r="A4" s="88"/>
      <c r="B4" s="77"/>
      <c r="C4" s="49"/>
      <c r="D4" s="88"/>
      <c r="E4" s="88"/>
      <c r="F4" s="72"/>
      <c r="G4" s="72"/>
      <c r="H4" s="72"/>
      <c r="I4" s="4" t="s">
        <v>24</v>
      </c>
      <c r="J4" s="4" t="s">
        <v>45</v>
      </c>
      <c r="K4" s="77"/>
      <c r="L4" s="72"/>
      <c r="M4" s="72"/>
      <c r="O4" s="97"/>
      <c r="P4" s="97"/>
      <c r="Q4" s="97"/>
      <c r="R4" s="97"/>
      <c r="S4" s="97"/>
      <c r="T4" s="97"/>
      <c r="U4" s="97"/>
      <c r="V4" s="46"/>
    </row>
    <row r="5" spans="1:23" ht="30" customHeight="1" x14ac:dyDescent="0.25">
      <c r="A5" s="75" t="s">
        <v>1</v>
      </c>
      <c r="B5" s="78" t="s">
        <v>26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O5" s="97"/>
      <c r="P5" s="97"/>
      <c r="Q5" s="97"/>
      <c r="R5" s="97"/>
      <c r="S5" s="97"/>
      <c r="T5" s="97"/>
      <c r="U5" s="97"/>
      <c r="V5" s="46"/>
    </row>
    <row r="6" spans="1:23" ht="15.95" customHeight="1" thickBot="1" x14ac:dyDescent="0.3">
      <c r="A6" s="75"/>
      <c r="B6" s="79" t="s">
        <v>4</v>
      </c>
      <c r="C6" s="79"/>
      <c r="D6" s="79"/>
      <c r="E6" s="79"/>
      <c r="F6" s="79"/>
      <c r="G6" s="79"/>
      <c r="H6" s="79"/>
      <c r="I6" s="80"/>
      <c r="J6" s="80"/>
      <c r="K6" s="79"/>
      <c r="L6" s="80"/>
      <c r="M6" s="80"/>
      <c r="O6" s="97"/>
      <c r="P6" s="97"/>
      <c r="Q6" s="97"/>
      <c r="R6" s="97"/>
      <c r="S6" s="97"/>
      <c r="T6" s="97"/>
      <c r="U6" s="97"/>
      <c r="V6" s="46"/>
    </row>
    <row r="7" spans="1:23" ht="30" thickTop="1" thickBot="1" x14ac:dyDescent="0.3">
      <c r="A7" s="75"/>
      <c r="B7" s="8">
        <v>1</v>
      </c>
      <c r="C7" s="47"/>
      <c r="D7" s="2" t="s">
        <v>50</v>
      </c>
      <c r="E7" s="6" t="s">
        <v>7</v>
      </c>
      <c r="F7" s="6">
        <v>25</v>
      </c>
      <c r="G7" s="6">
        <v>25</v>
      </c>
      <c r="H7" s="68">
        <v>331</v>
      </c>
      <c r="I7" s="32">
        <v>115</v>
      </c>
      <c r="J7" s="33">
        <v>109</v>
      </c>
      <c r="K7" s="14">
        <v>160</v>
      </c>
      <c r="L7" s="55" t="s">
        <v>56</v>
      </c>
      <c r="M7" s="62">
        <v>4.1580000000000004</v>
      </c>
      <c r="O7" s="91" t="s">
        <v>42</v>
      </c>
      <c r="P7" s="91"/>
      <c r="Q7" s="91"/>
      <c r="R7" s="91"/>
      <c r="S7" s="91"/>
      <c r="T7" s="91"/>
      <c r="U7" s="91"/>
      <c r="V7" s="91"/>
      <c r="W7" s="91"/>
    </row>
    <row r="8" spans="1:23" ht="30" thickTop="1" thickBot="1" x14ac:dyDescent="0.3">
      <c r="A8" s="75"/>
      <c r="B8" s="12">
        <v>2</v>
      </c>
      <c r="C8" s="47"/>
      <c r="D8" s="2" t="s">
        <v>50</v>
      </c>
      <c r="E8" s="11" t="s">
        <v>8</v>
      </c>
      <c r="F8" s="11">
        <v>25</v>
      </c>
      <c r="G8" s="5" t="s">
        <v>20</v>
      </c>
      <c r="H8" s="68">
        <v>85</v>
      </c>
      <c r="I8" s="34">
        <v>37</v>
      </c>
      <c r="J8" s="23">
        <v>35</v>
      </c>
      <c r="K8" s="110" t="s">
        <v>20</v>
      </c>
      <c r="L8" s="59" t="s">
        <v>57</v>
      </c>
      <c r="M8" s="39" t="s">
        <v>20</v>
      </c>
      <c r="O8" s="91"/>
      <c r="P8" s="91"/>
      <c r="Q8" s="91"/>
      <c r="R8" s="91"/>
      <c r="S8" s="91"/>
      <c r="T8" s="91"/>
      <c r="U8" s="91"/>
      <c r="V8" s="91"/>
      <c r="W8" s="91"/>
    </row>
    <row r="9" spans="1:23" ht="44.25" thickTop="1" thickBot="1" x14ac:dyDescent="0.3">
      <c r="A9" s="75"/>
      <c r="B9" s="12">
        <v>3</v>
      </c>
      <c r="C9" s="47"/>
      <c r="D9" s="3" t="s">
        <v>51</v>
      </c>
      <c r="E9" s="6" t="s">
        <v>7</v>
      </c>
      <c r="F9" s="6">
        <v>25</v>
      </c>
      <c r="G9" s="6">
        <v>25</v>
      </c>
      <c r="H9" s="68">
        <v>314</v>
      </c>
      <c r="I9" s="34">
        <v>84</v>
      </c>
      <c r="J9" s="19">
        <v>49</v>
      </c>
      <c r="K9" s="44">
        <v>152</v>
      </c>
      <c r="L9" s="61">
        <v>4.5</v>
      </c>
      <c r="M9" s="63">
        <v>4.1500000000000004</v>
      </c>
      <c r="O9" s="91"/>
      <c r="P9" s="91"/>
      <c r="Q9" s="91"/>
      <c r="R9" s="91"/>
      <c r="S9" s="91"/>
      <c r="T9" s="91"/>
      <c r="U9" s="91"/>
      <c r="V9" s="91"/>
      <c r="W9" s="91"/>
    </row>
    <row r="10" spans="1:23" ht="59.25" thickTop="1" x14ac:dyDescent="0.25">
      <c r="A10" s="75"/>
      <c r="B10" s="12">
        <v>4</v>
      </c>
      <c r="C10" s="47"/>
      <c r="D10" s="3" t="s">
        <v>52</v>
      </c>
      <c r="E10" s="6" t="s">
        <v>7</v>
      </c>
      <c r="F10" s="6">
        <v>15</v>
      </c>
      <c r="G10" s="5" t="s">
        <v>20</v>
      </c>
      <c r="H10" s="68">
        <v>10</v>
      </c>
      <c r="I10" s="34">
        <v>10</v>
      </c>
      <c r="J10" s="19">
        <v>0</v>
      </c>
      <c r="K10" s="110" t="s">
        <v>20</v>
      </c>
      <c r="L10" s="59"/>
      <c r="M10" s="29" t="s">
        <v>20</v>
      </c>
      <c r="N10" s="112" t="s">
        <v>58</v>
      </c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33.75" customHeight="1" x14ac:dyDescent="0.25">
      <c r="A11" s="75"/>
      <c r="B11" s="12">
        <v>5</v>
      </c>
      <c r="C11" s="47"/>
      <c r="D11" s="3" t="s">
        <v>49</v>
      </c>
      <c r="E11" s="6" t="s">
        <v>7</v>
      </c>
      <c r="F11" s="6">
        <v>25</v>
      </c>
      <c r="G11" s="5" t="s">
        <v>20</v>
      </c>
      <c r="H11" s="68">
        <v>179</v>
      </c>
      <c r="I11" s="34">
        <v>34</v>
      </c>
      <c r="J11" s="19">
        <v>11</v>
      </c>
      <c r="K11" s="110" t="s">
        <v>20</v>
      </c>
      <c r="L11" s="59">
        <v>4.1050000000000004</v>
      </c>
      <c r="M11" s="13" t="s">
        <v>20</v>
      </c>
      <c r="O11" s="91" t="s">
        <v>43</v>
      </c>
      <c r="P11" s="92"/>
      <c r="Q11" s="92"/>
      <c r="R11" s="92"/>
      <c r="S11" s="92"/>
      <c r="T11" s="92"/>
      <c r="U11" s="92"/>
      <c r="V11" s="92"/>
      <c r="W11" s="92"/>
    </row>
    <row r="12" spans="1:23" ht="42.75" customHeight="1" x14ac:dyDescent="0.25">
      <c r="A12" s="75"/>
      <c r="B12" s="12">
        <v>6</v>
      </c>
      <c r="C12" s="47"/>
      <c r="D12" s="3" t="s">
        <v>9</v>
      </c>
      <c r="E12" s="6" t="s">
        <v>7</v>
      </c>
      <c r="F12" s="6">
        <v>25</v>
      </c>
      <c r="G12" s="5" t="s">
        <v>20</v>
      </c>
      <c r="H12" s="68">
        <v>127</v>
      </c>
      <c r="I12" s="34">
        <v>21</v>
      </c>
      <c r="J12" s="19">
        <v>15</v>
      </c>
      <c r="K12" s="110" t="s">
        <v>20</v>
      </c>
      <c r="L12" s="59">
        <v>3.9380000000000002</v>
      </c>
      <c r="M12" s="13" t="s">
        <v>20</v>
      </c>
      <c r="O12" s="92"/>
      <c r="P12" s="92"/>
      <c r="Q12" s="92"/>
      <c r="R12" s="92"/>
      <c r="S12" s="92"/>
      <c r="T12" s="92"/>
      <c r="U12" s="92"/>
      <c r="V12" s="92"/>
      <c r="W12" s="92"/>
    </row>
    <row r="13" spans="1:23" ht="28.5" x14ac:dyDescent="0.25">
      <c r="A13" s="75"/>
      <c r="B13" s="12">
        <v>7</v>
      </c>
      <c r="C13" s="47"/>
      <c r="D13" s="3" t="s">
        <v>10</v>
      </c>
      <c r="E13" s="6" t="s">
        <v>7</v>
      </c>
      <c r="F13" s="6">
        <v>25</v>
      </c>
      <c r="G13" s="5" t="s">
        <v>20</v>
      </c>
      <c r="H13" s="68">
        <v>150</v>
      </c>
      <c r="I13" s="34">
        <v>32</v>
      </c>
      <c r="J13" s="19">
        <v>6</v>
      </c>
      <c r="K13" s="110" t="s">
        <v>20</v>
      </c>
      <c r="L13" s="59">
        <v>4.05</v>
      </c>
      <c r="M13" s="13" t="s">
        <v>20</v>
      </c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45" x14ac:dyDescent="0.25">
      <c r="A14" s="75"/>
      <c r="B14" s="12">
        <v>8</v>
      </c>
      <c r="C14" s="47"/>
      <c r="D14" s="3" t="s">
        <v>10</v>
      </c>
      <c r="E14" s="6" t="s">
        <v>6</v>
      </c>
      <c r="F14" s="6">
        <v>25</v>
      </c>
      <c r="G14" s="5" t="s">
        <v>20</v>
      </c>
      <c r="H14" s="68">
        <v>55</v>
      </c>
      <c r="I14" s="34">
        <v>17</v>
      </c>
      <c r="J14" s="19">
        <v>12</v>
      </c>
      <c r="K14" s="110" t="s">
        <v>20</v>
      </c>
      <c r="L14" s="59"/>
      <c r="M14" s="13" t="s">
        <v>20</v>
      </c>
      <c r="N14" s="112" t="s">
        <v>59</v>
      </c>
      <c r="O14" s="92"/>
      <c r="P14" s="92"/>
      <c r="Q14" s="92"/>
      <c r="R14" s="92"/>
      <c r="S14" s="92"/>
      <c r="T14" s="92"/>
      <c r="U14" s="92"/>
      <c r="V14" s="92"/>
      <c r="W14" s="92"/>
    </row>
    <row r="15" spans="1:23" ht="42.75" x14ac:dyDescent="0.25">
      <c r="A15" s="75"/>
      <c r="B15" s="12">
        <v>9</v>
      </c>
      <c r="C15" s="47"/>
      <c r="D15" s="3" t="s">
        <v>33</v>
      </c>
      <c r="E15" s="6" t="s">
        <v>7</v>
      </c>
      <c r="F15" s="6">
        <v>25</v>
      </c>
      <c r="G15" s="5" t="s">
        <v>20</v>
      </c>
      <c r="H15" s="68">
        <v>145</v>
      </c>
      <c r="I15" s="34">
        <v>17</v>
      </c>
      <c r="J15" s="19">
        <v>11</v>
      </c>
      <c r="K15" s="110" t="s">
        <v>20</v>
      </c>
      <c r="L15" s="59">
        <v>4.0999999999999996</v>
      </c>
      <c r="M15" s="13" t="s">
        <v>20</v>
      </c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28.5" x14ac:dyDescent="0.25">
      <c r="A16" s="75"/>
      <c r="B16" s="12">
        <v>10</v>
      </c>
      <c r="C16" s="47"/>
      <c r="D16" s="3" t="s">
        <v>34</v>
      </c>
      <c r="E16" s="6" t="s">
        <v>7</v>
      </c>
      <c r="F16" s="6">
        <v>25</v>
      </c>
      <c r="G16" s="5" t="s">
        <v>20</v>
      </c>
      <c r="H16" s="68">
        <v>174</v>
      </c>
      <c r="I16" s="34">
        <v>44</v>
      </c>
      <c r="J16" s="19">
        <v>22</v>
      </c>
      <c r="K16" s="110" t="s">
        <v>20</v>
      </c>
      <c r="L16" s="59">
        <v>4.2629999999999999</v>
      </c>
      <c r="M16" s="13" t="s">
        <v>20</v>
      </c>
      <c r="O16" s="90"/>
      <c r="P16" s="90"/>
      <c r="Q16" s="90"/>
    </row>
    <row r="17" spans="1:22" ht="28.5" x14ac:dyDescent="0.25">
      <c r="A17" s="75"/>
      <c r="B17" s="12">
        <v>11</v>
      </c>
      <c r="C17" s="47"/>
      <c r="D17" s="3" t="s">
        <v>12</v>
      </c>
      <c r="E17" s="6" t="s">
        <v>7</v>
      </c>
      <c r="F17" s="6">
        <v>25</v>
      </c>
      <c r="G17" s="5" t="s">
        <v>20</v>
      </c>
      <c r="H17" s="68">
        <v>214</v>
      </c>
      <c r="I17" s="34">
        <v>54</v>
      </c>
      <c r="J17" s="19">
        <v>26</v>
      </c>
      <c r="K17" s="110"/>
      <c r="L17" s="59">
        <v>4.3680000000000003</v>
      </c>
      <c r="M17" s="13" t="s">
        <v>20</v>
      </c>
      <c r="O17" s="90"/>
      <c r="P17" s="90"/>
      <c r="Q17" s="90"/>
    </row>
    <row r="18" spans="1:22" ht="29.25" thickBot="1" x14ac:dyDescent="0.3">
      <c r="A18" s="75"/>
      <c r="B18" s="12">
        <v>12</v>
      </c>
      <c r="C18" s="47"/>
      <c r="D18" s="3" t="s">
        <v>13</v>
      </c>
      <c r="E18" s="6" t="s">
        <v>7</v>
      </c>
      <c r="F18" s="6">
        <v>25</v>
      </c>
      <c r="G18" s="5" t="s">
        <v>20</v>
      </c>
      <c r="H18" s="68">
        <v>126</v>
      </c>
      <c r="I18" s="34">
        <v>11</v>
      </c>
      <c r="J18" s="19">
        <v>8</v>
      </c>
      <c r="K18" s="110" t="s">
        <v>20</v>
      </c>
      <c r="L18" s="60">
        <v>3.8</v>
      </c>
      <c r="M18" s="30" t="s">
        <v>20</v>
      </c>
      <c r="O18" s="90"/>
      <c r="P18" s="90"/>
      <c r="Q18" s="90"/>
    </row>
    <row r="19" spans="1:22" ht="30" thickTop="1" thickBot="1" x14ac:dyDescent="0.3">
      <c r="A19" s="75"/>
      <c r="B19" s="12">
        <v>13</v>
      </c>
      <c r="C19" s="47"/>
      <c r="D19" s="3" t="s">
        <v>14</v>
      </c>
      <c r="E19" s="6" t="s">
        <v>7</v>
      </c>
      <c r="F19" s="5" t="s">
        <v>20</v>
      </c>
      <c r="G19" s="6">
        <v>25</v>
      </c>
      <c r="H19" s="68">
        <v>91</v>
      </c>
      <c r="I19" s="34">
        <v>24</v>
      </c>
      <c r="J19" s="23">
        <v>8</v>
      </c>
      <c r="K19" s="70" t="s">
        <v>41</v>
      </c>
      <c r="L19" s="56" t="s">
        <v>20</v>
      </c>
      <c r="M19" s="31">
        <v>3.8</v>
      </c>
      <c r="O19" s="90"/>
      <c r="P19" s="90"/>
      <c r="Q19" s="90"/>
    </row>
    <row r="20" spans="1:22" ht="15" customHeight="1" thickTop="1" thickBot="1" x14ac:dyDescent="0.3">
      <c r="A20" s="75"/>
      <c r="B20" s="12">
        <v>14</v>
      </c>
      <c r="C20" s="47"/>
      <c r="D20" s="3" t="s">
        <v>15</v>
      </c>
      <c r="E20" s="6" t="s">
        <v>7</v>
      </c>
      <c r="F20" s="6">
        <v>25</v>
      </c>
      <c r="G20" s="6">
        <v>25</v>
      </c>
      <c r="H20" s="68">
        <v>243</v>
      </c>
      <c r="I20" s="34">
        <v>63</v>
      </c>
      <c r="J20" s="23">
        <v>41</v>
      </c>
      <c r="K20" s="69">
        <v>127</v>
      </c>
      <c r="L20" s="65">
        <v>4.4000000000000004</v>
      </c>
      <c r="M20" s="64">
        <v>4</v>
      </c>
      <c r="O20" s="90"/>
      <c r="P20" s="90"/>
      <c r="Q20" s="90"/>
    </row>
    <row r="21" spans="1:22" ht="30" thickTop="1" thickBot="1" x14ac:dyDescent="0.3">
      <c r="A21" s="75"/>
      <c r="B21" s="12">
        <v>15</v>
      </c>
      <c r="C21" s="47"/>
      <c r="D21" s="3" t="s">
        <v>16</v>
      </c>
      <c r="E21" s="6" t="s">
        <v>7</v>
      </c>
      <c r="F21" s="5" t="s">
        <v>20</v>
      </c>
      <c r="G21" s="6">
        <v>50</v>
      </c>
      <c r="H21" s="68">
        <v>157</v>
      </c>
      <c r="I21" s="35">
        <v>50</v>
      </c>
      <c r="J21" s="36">
        <v>28</v>
      </c>
      <c r="K21" s="70" t="s">
        <v>41</v>
      </c>
      <c r="L21" s="57" t="s">
        <v>20</v>
      </c>
      <c r="M21" s="28">
        <v>3.875</v>
      </c>
      <c r="O21" s="90"/>
      <c r="P21" s="90"/>
      <c r="Q21" s="90"/>
    </row>
    <row r="22" spans="1:22" ht="15" customHeight="1" thickTop="1" thickBot="1" x14ac:dyDescent="0.3">
      <c r="A22" s="75"/>
      <c r="B22" s="79" t="s">
        <v>5</v>
      </c>
      <c r="C22" s="79"/>
      <c r="D22" s="79"/>
      <c r="E22" s="79"/>
      <c r="F22" s="79"/>
      <c r="G22" s="79"/>
      <c r="H22" s="79"/>
      <c r="I22" s="86"/>
      <c r="J22" s="86"/>
      <c r="K22" s="79"/>
      <c r="L22" s="80"/>
      <c r="M22" s="87"/>
    </row>
    <row r="23" spans="1:22" ht="33" thickTop="1" thickBot="1" x14ac:dyDescent="0.55000000000000004">
      <c r="A23" s="75"/>
      <c r="B23" s="8">
        <v>16</v>
      </c>
      <c r="C23" s="47"/>
      <c r="D23" s="3" t="s">
        <v>35</v>
      </c>
      <c r="E23" s="6" t="s">
        <v>7</v>
      </c>
      <c r="F23" s="6">
        <v>25</v>
      </c>
      <c r="G23" s="5" t="s">
        <v>20</v>
      </c>
      <c r="H23" s="68">
        <v>148</v>
      </c>
      <c r="I23" s="17">
        <v>18</v>
      </c>
      <c r="J23" s="18">
        <v>22</v>
      </c>
      <c r="K23" s="110" t="s">
        <v>20</v>
      </c>
      <c r="L23" s="65">
        <v>3.6</v>
      </c>
      <c r="M23" s="13" t="s">
        <v>20</v>
      </c>
      <c r="S23" s="89" t="s">
        <v>44</v>
      </c>
      <c r="T23" s="90"/>
      <c r="U23" s="90"/>
      <c r="V23" s="90"/>
    </row>
    <row r="24" spans="1:22" ht="26.25" customHeight="1" thickTop="1" x14ac:dyDescent="0.25">
      <c r="A24" s="75"/>
      <c r="B24" s="12">
        <v>17</v>
      </c>
      <c r="C24" s="47"/>
      <c r="D24" s="3" t="s">
        <v>36</v>
      </c>
      <c r="E24" s="6" t="s">
        <v>7</v>
      </c>
      <c r="F24" s="6">
        <v>25</v>
      </c>
      <c r="G24" s="5" t="s">
        <v>20</v>
      </c>
      <c r="H24" s="68">
        <v>184</v>
      </c>
      <c r="I24" s="14">
        <v>40</v>
      </c>
      <c r="J24" s="19">
        <v>18</v>
      </c>
      <c r="K24" s="110" t="s">
        <v>20</v>
      </c>
      <c r="L24" s="59">
        <v>3.9</v>
      </c>
      <c r="M24" s="13" t="s">
        <v>20</v>
      </c>
    </row>
    <row r="25" spans="1:22" ht="29.25" customHeight="1" thickBot="1" x14ac:dyDescent="0.3">
      <c r="A25" s="75"/>
      <c r="B25" s="12">
        <v>18</v>
      </c>
      <c r="C25" s="47"/>
      <c r="D25" s="3" t="s">
        <v>37</v>
      </c>
      <c r="E25" s="6" t="s">
        <v>7</v>
      </c>
      <c r="F25" s="6">
        <v>25</v>
      </c>
      <c r="G25" s="5" t="s">
        <v>20</v>
      </c>
      <c r="H25" s="68">
        <v>132</v>
      </c>
      <c r="I25" s="14">
        <v>7</v>
      </c>
      <c r="J25" s="19">
        <v>3</v>
      </c>
      <c r="K25" s="13" t="s">
        <v>20</v>
      </c>
      <c r="L25" s="38">
        <v>3.5790000000000002</v>
      </c>
      <c r="M25" s="30" t="s">
        <v>20</v>
      </c>
    </row>
    <row r="26" spans="1:22" ht="30" thickTop="1" thickBot="1" x14ac:dyDescent="0.3">
      <c r="A26" s="75"/>
      <c r="B26" s="12">
        <v>19</v>
      </c>
      <c r="C26" s="47"/>
      <c r="D26" s="3" t="s">
        <v>17</v>
      </c>
      <c r="E26" s="6" t="s">
        <v>7</v>
      </c>
      <c r="F26" s="6">
        <v>25</v>
      </c>
      <c r="G26" s="6">
        <v>25</v>
      </c>
      <c r="H26" s="68">
        <v>208</v>
      </c>
      <c r="I26" s="14">
        <v>35</v>
      </c>
      <c r="J26" s="19">
        <v>18</v>
      </c>
      <c r="K26" s="111">
        <v>99</v>
      </c>
      <c r="L26" s="58">
        <v>3.7890000000000001</v>
      </c>
      <c r="M26" s="63">
        <v>3.4740000000000002</v>
      </c>
    </row>
    <row r="27" spans="1:22" ht="27.75" customHeight="1" thickTop="1" thickBot="1" x14ac:dyDescent="0.3">
      <c r="A27" s="75"/>
      <c r="B27" s="12">
        <v>20</v>
      </c>
      <c r="C27" s="47"/>
      <c r="D27" s="3" t="s">
        <v>38</v>
      </c>
      <c r="E27" s="6" t="s">
        <v>7</v>
      </c>
      <c r="F27" s="6">
        <v>25</v>
      </c>
      <c r="G27" s="5" t="s">
        <v>20</v>
      </c>
      <c r="H27" s="68">
        <v>177</v>
      </c>
      <c r="I27" s="14">
        <v>18</v>
      </c>
      <c r="J27" s="19">
        <v>5</v>
      </c>
      <c r="K27" s="13" t="s">
        <v>20</v>
      </c>
      <c r="L27" s="27">
        <v>3.6840000000000002</v>
      </c>
      <c r="M27" s="39" t="s">
        <v>20</v>
      </c>
    </row>
    <row r="28" spans="1:22" ht="15" customHeight="1" thickTop="1" thickBot="1" x14ac:dyDescent="0.3">
      <c r="A28" s="75"/>
      <c r="B28" s="12">
        <v>21</v>
      </c>
      <c r="C28" s="47"/>
      <c r="D28" s="3" t="s">
        <v>18</v>
      </c>
      <c r="E28" s="6" t="s">
        <v>7</v>
      </c>
      <c r="F28" s="6">
        <v>25</v>
      </c>
      <c r="G28" s="6">
        <v>25</v>
      </c>
      <c r="H28" s="68">
        <v>156</v>
      </c>
      <c r="I28" s="14">
        <v>35</v>
      </c>
      <c r="J28" s="20">
        <v>36</v>
      </c>
      <c r="K28" s="111">
        <v>80</v>
      </c>
      <c r="L28" s="66">
        <v>3.895</v>
      </c>
      <c r="M28" s="63">
        <v>3.5</v>
      </c>
    </row>
    <row r="29" spans="1:22" ht="17.25" thickTop="1" thickBot="1" x14ac:dyDescent="0.3">
      <c r="A29" s="75"/>
      <c r="B29" s="82" t="s">
        <v>29</v>
      </c>
      <c r="C29" s="82"/>
      <c r="D29" s="82"/>
      <c r="E29" s="82"/>
      <c r="F29" s="9">
        <f>SUM(F23:F28,F20,F7:F18)</f>
        <v>465</v>
      </c>
      <c r="G29" s="9">
        <f>SUM(G28,G26,G19:G21,G7,G9)</f>
        <v>200</v>
      </c>
      <c r="H29" s="15">
        <f>SUM(H23:H28,H7:H21,K26,K28,K20,K9,K7)</f>
        <v>4024</v>
      </c>
      <c r="I29" s="21">
        <f>SUM(I23:I28,I21,I20,I19,I18,I17,I16,I7:I15)</f>
        <v>766</v>
      </c>
      <c r="J29" s="22">
        <f>SUM(J7:J21,J23:J28)</f>
        <v>483</v>
      </c>
      <c r="K29" s="16"/>
      <c r="L29" s="54">
        <f>AVERAGE(L7:L18,L20,L23:L28)</f>
        <v>3.9980666666666664</v>
      </c>
      <c r="M29" s="40">
        <f>AVERAGE(M26,M21,M20,M19,M7,M9)</f>
        <v>3.9095</v>
      </c>
    </row>
    <row r="30" spans="1:22" ht="30" customHeight="1" thickTop="1" thickBot="1" x14ac:dyDescent="0.3">
      <c r="A30" s="75"/>
      <c r="B30" s="83" t="s">
        <v>27</v>
      </c>
      <c r="C30" s="83"/>
      <c r="D30" s="83"/>
      <c r="E30" s="83"/>
      <c r="F30" s="83"/>
      <c r="G30" s="83"/>
      <c r="H30" s="83"/>
      <c r="I30" s="84"/>
      <c r="J30" s="84"/>
      <c r="K30" s="83"/>
      <c r="L30" s="85"/>
      <c r="M30" s="83"/>
    </row>
    <row r="31" spans="1:22" ht="15" customHeight="1" thickTop="1" x14ac:dyDescent="0.25">
      <c r="A31" s="75"/>
      <c r="B31" s="8">
        <v>22</v>
      </c>
      <c r="C31" s="47"/>
      <c r="D31" s="7" t="s">
        <v>39</v>
      </c>
      <c r="E31" s="1" t="s">
        <v>8</v>
      </c>
      <c r="F31" s="1">
        <v>25</v>
      </c>
      <c r="G31" s="5" t="s">
        <v>20</v>
      </c>
      <c r="H31" s="24">
        <v>15</v>
      </c>
      <c r="I31" s="43">
        <v>6</v>
      </c>
      <c r="J31" s="18">
        <v>4</v>
      </c>
      <c r="K31" s="37"/>
      <c r="L31" s="26"/>
      <c r="M31" s="13" t="s">
        <v>20</v>
      </c>
    </row>
    <row r="32" spans="1:22" ht="29.25" thickBot="1" x14ac:dyDescent="0.3">
      <c r="A32" s="75"/>
      <c r="B32" s="12">
        <v>23</v>
      </c>
      <c r="C32" s="47"/>
      <c r="D32" s="3" t="s">
        <v>11</v>
      </c>
      <c r="E32" s="1" t="s">
        <v>8</v>
      </c>
      <c r="F32" s="1">
        <v>25</v>
      </c>
      <c r="G32" s="5" t="s">
        <v>20</v>
      </c>
      <c r="H32" s="24">
        <v>34</v>
      </c>
      <c r="I32" s="44">
        <v>22</v>
      </c>
      <c r="J32" s="19">
        <v>9</v>
      </c>
      <c r="K32" s="37"/>
      <c r="L32" s="42"/>
      <c r="M32" s="13" t="s">
        <v>20</v>
      </c>
    </row>
    <row r="33" spans="1:13" ht="17.25" thickTop="1" thickBot="1" x14ac:dyDescent="0.3">
      <c r="A33" s="75"/>
      <c r="B33" s="81" t="s">
        <v>28</v>
      </c>
      <c r="C33" s="81"/>
      <c r="D33" s="81"/>
      <c r="E33" s="81"/>
      <c r="F33" s="10">
        <f>SUM(F31:F32)</f>
        <v>50</v>
      </c>
      <c r="G33" s="5" t="s">
        <v>20</v>
      </c>
      <c r="H33" s="25">
        <f>SUM(H31:H32,)</f>
        <v>49</v>
      </c>
      <c r="I33" s="45">
        <f>SUM(I31:I32,)</f>
        <v>28</v>
      </c>
      <c r="J33" s="67">
        <f>SUM(J31:J32,)</f>
        <v>13</v>
      </c>
      <c r="K33" s="13"/>
      <c r="L33" s="41" t="e">
        <f>AVERAGE(#REF!,#REF!,L32,L31)</f>
        <v>#REF!</v>
      </c>
      <c r="M33" s="5" t="s">
        <v>20</v>
      </c>
    </row>
    <row r="34" spans="1:13" ht="16.5" thickTop="1" thickBot="1" x14ac:dyDescent="0.3"/>
    <row r="35" spans="1:13" x14ac:dyDescent="0.25">
      <c r="B35" s="104" t="s">
        <v>46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 x14ac:dyDescent="0.25"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x14ac:dyDescent="0.25">
      <c r="B37" s="102" t="s">
        <v>48</v>
      </c>
      <c r="C37" s="98"/>
      <c r="D37" s="98"/>
      <c r="E37" s="98"/>
      <c r="F37" s="98"/>
      <c r="G37" s="52"/>
      <c r="H37" s="53"/>
      <c r="I37" s="98" t="s">
        <v>47</v>
      </c>
      <c r="J37" s="98"/>
      <c r="K37" s="98"/>
      <c r="L37" s="98"/>
      <c r="M37" s="99"/>
    </row>
    <row r="38" spans="1:13" ht="15.75" thickBot="1" x14ac:dyDescent="0.3">
      <c r="B38" s="103">
        <v>276</v>
      </c>
      <c r="C38" s="100"/>
      <c r="D38" s="100"/>
      <c r="E38" s="100"/>
      <c r="F38" s="100"/>
      <c r="G38" s="50"/>
      <c r="H38" s="51"/>
      <c r="I38" s="100" t="s">
        <v>53</v>
      </c>
      <c r="J38" s="100"/>
      <c r="K38" s="100"/>
      <c r="L38" s="100"/>
      <c r="M38" s="101"/>
    </row>
  </sheetData>
  <mergeCells count="32">
    <mergeCell ref="I37:M37"/>
    <mergeCell ref="I38:M38"/>
    <mergeCell ref="B37:F37"/>
    <mergeCell ref="B38:F38"/>
    <mergeCell ref="E2:E4"/>
    <mergeCell ref="F3:F4"/>
    <mergeCell ref="G3:G4"/>
    <mergeCell ref="F2:G2"/>
    <mergeCell ref="B35:M36"/>
    <mergeCell ref="S23:V23"/>
    <mergeCell ref="O7:W10"/>
    <mergeCell ref="O11:W15"/>
    <mergeCell ref="O16:Q21"/>
    <mergeCell ref="H2:K2"/>
    <mergeCell ref="K3:K4"/>
    <mergeCell ref="O2:U6"/>
    <mergeCell ref="A1:M1"/>
    <mergeCell ref="H3:H4"/>
    <mergeCell ref="I3:J3"/>
    <mergeCell ref="A5:A33"/>
    <mergeCell ref="B2:B4"/>
    <mergeCell ref="B5:M5"/>
    <mergeCell ref="B6:M6"/>
    <mergeCell ref="B33:E33"/>
    <mergeCell ref="B29:E29"/>
    <mergeCell ref="B30:M30"/>
    <mergeCell ref="B22:M22"/>
    <mergeCell ref="M3:M4"/>
    <mergeCell ref="L3:L4"/>
    <mergeCell ref="L2:M2"/>
    <mergeCell ref="A2:A4"/>
    <mergeCell ref="D2:D4"/>
  </mergeCells>
  <phoneticPr fontId="20" type="noConversion"/>
  <pageMargins left="3.937007874015748E-2" right="0.23622047244094491" top="0.19685039370078741" bottom="0.19685039370078741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2023-08-17T10:44:21Z</dcterms:modified>
</cp:coreProperties>
</file>